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Archive\2023\NBG\QRT-Web-Statements_2023\"/>
    </mc:Choice>
  </mc:AlternateContent>
  <xr:revisionPtr revIDLastSave="0" documentId="13_ncr:1_{7AEB016E-445F-4CD1-A0FB-80AC1F4391E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C36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D54" i="9" l="1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<sst xmlns="http://schemas.openxmlformats.org/spreadsheetml/2006/main" count="129" uniqueCount="115">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</sst>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45291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8752.18</v>
      </c>
      <c r="D7" s="122">
        <v>0</v>
      </c>
      <c r="E7" s="128">
        <f>C7+D7</f>
        <v>8752.18</v>
      </c>
      <c r="F7" s="15"/>
    </row>
    <row r="8" spans="1:6" ht="12" customHeight="1" x14ac:dyDescent="0.2">
      <c r="A8" s="16">
        <v>2</v>
      </c>
      <c r="B8" s="17" t="s">
        <v>10</v>
      </c>
      <c r="C8" s="123">
        <v>971183.03999999992</v>
      </c>
      <c r="D8" s="123">
        <v>0</v>
      </c>
      <c r="E8" s="128">
        <f t="shared" ref="E8:E18" si="0">C8+D8</f>
        <v>971183.03999999992</v>
      </c>
      <c r="F8" s="15"/>
    </row>
    <row r="9" spans="1:6" ht="12" customHeight="1" x14ac:dyDescent="0.2">
      <c r="A9" s="16">
        <v>3</v>
      </c>
      <c r="B9" s="88" t="s">
        <v>11</v>
      </c>
      <c r="C9" s="132">
        <v>1474252.85</v>
      </c>
      <c r="D9" s="132">
        <v>0</v>
      </c>
      <c r="E9" s="128">
        <f t="shared" si="0"/>
        <v>1474252.85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-137497.07999999999</v>
      </c>
      <c r="D10" s="133">
        <v>0</v>
      </c>
      <c r="E10" s="128">
        <f t="shared" si="0"/>
        <v>-137497.07999999999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1336755.77</v>
      </c>
      <c r="D11" s="123">
        <f>D9+D10</f>
        <v>0</v>
      </c>
      <c r="E11" s="128">
        <f t="shared" si="0"/>
        <v>1336755.77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19907.560000000005</v>
      </c>
      <c r="D13" s="123">
        <v>0</v>
      </c>
      <c r="E13" s="128">
        <f t="shared" si="0"/>
        <v>19907.560000000005</v>
      </c>
    </row>
    <row r="14" spans="1:6" ht="12" customHeight="1" x14ac:dyDescent="0.2">
      <c r="A14" s="16">
        <v>6</v>
      </c>
      <c r="B14" s="17" t="s">
        <v>16</v>
      </c>
      <c r="C14" s="123">
        <v>18360</v>
      </c>
      <c r="D14" s="176"/>
      <c r="E14" s="128">
        <f t="shared" si="0"/>
        <v>18360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140899.8079178081</v>
      </c>
      <c r="D16" s="176"/>
      <c r="E16" s="128">
        <f t="shared" si="0"/>
        <v>140899.8079178081</v>
      </c>
    </row>
    <row r="17" spans="1:5" ht="12" customHeight="1" x14ac:dyDescent="0.2">
      <c r="A17" s="16">
        <v>9</v>
      </c>
      <c r="B17" s="17" t="s">
        <v>19</v>
      </c>
      <c r="C17" s="123">
        <v>31496.97</v>
      </c>
      <c r="D17" s="123">
        <v>0</v>
      </c>
      <c r="E17" s="128">
        <f t="shared" si="0"/>
        <v>31496.97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2527355.3279178087</v>
      </c>
      <c r="D18" s="124">
        <f t="shared" ref="D18" si="1">SUM(D7:D8,D11:D17)</f>
        <v>0</v>
      </c>
      <c r="E18" s="128">
        <f t="shared" si="0"/>
        <v>2527355.3279178087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2674.8</v>
      </c>
      <c r="D24" s="123">
        <v>0</v>
      </c>
      <c r="E24" s="129">
        <f t="shared" si="2"/>
        <v>2674.8</v>
      </c>
    </row>
    <row r="25" spans="1:5" ht="12" customHeight="1" x14ac:dyDescent="0.2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2674.8</v>
      </c>
      <c r="D26" s="124">
        <f>SUM(D20:D25)</f>
        <v>0</v>
      </c>
      <c r="E26" s="130">
        <f t="shared" si="2"/>
        <v>2674.8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-1146689.54</v>
      </c>
      <c r="D32" s="176"/>
      <c r="E32" s="129">
        <f t="shared" si="3"/>
        <v>-1146689.54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2524680.46</v>
      </c>
      <c r="D34" s="176"/>
      <c r="E34" s="130">
        <f t="shared" si="3"/>
        <v>2524680.46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2527355.2599999998</v>
      </c>
      <c r="D35" s="125">
        <f>D26</f>
        <v>0</v>
      </c>
      <c r="E35" s="131">
        <f>C35+D35</f>
        <v>2527355.2599999998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45291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73196.14</v>
      </c>
      <c r="D7" s="42">
        <v>0</v>
      </c>
      <c r="E7" s="165">
        <f t="shared" ref="E7:E24" si="0">C7+D7</f>
        <v>73196.14</v>
      </c>
    </row>
    <row r="8" spans="1:5" x14ac:dyDescent="0.2">
      <c r="A8" s="89">
        <v>2</v>
      </c>
      <c r="B8" s="43" t="s">
        <v>40</v>
      </c>
      <c r="C8" s="135">
        <f>SUM(C9:C15)</f>
        <v>326882.96000000008</v>
      </c>
      <c r="D8" s="136">
        <v>0</v>
      </c>
      <c r="E8" s="166">
        <f t="shared" si="0"/>
        <v>326882.96000000008</v>
      </c>
    </row>
    <row r="9" spans="1:5" x14ac:dyDescent="0.2">
      <c r="A9" s="89">
        <v>2.1</v>
      </c>
      <c r="B9" s="44" t="s">
        <v>41</v>
      </c>
      <c r="C9" s="41">
        <v>120848.61</v>
      </c>
      <c r="D9" s="42">
        <v>0</v>
      </c>
      <c r="E9" s="167">
        <f t="shared" si="0"/>
        <v>120848.61</v>
      </c>
    </row>
    <row r="10" spans="1:5" x14ac:dyDescent="0.2">
      <c r="A10" s="89">
        <v>2.2000000000000002</v>
      </c>
      <c r="B10" s="44" t="s">
        <v>42</v>
      </c>
      <c r="C10" s="41">
        <v>76339.600000000006</v>
      </c>
      <c r="D10" s="42">
        <v>0</v>
      </c>
      <c r="E10" s="167">
        <f t="shared" si="0"/>
        <v>76339.600000000006</v>
      </c>
    </row>
    <row r="11" spans="1:5" x14ac:dyDescent="0.2">
      <c r="A11" s="89">
        <v>2.2999999999999998</v>
      </c>
      <c r="B11" s="44" t="s">
        <v>43</v>
      </c>
      <c r="C11" s="41">
        <v>129694.75000000003</v>
      </c>
      <c r="D11" s="42">
        <v>0</v>
      </c>
      <c r="E11" s="167">
        <f t="shared" si="0"/>
        <v>129694.75000000003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10024.24</v>
      </c>
      <c r="D21" s="42">
        <v>3164.01</v>
      </c>
      <c r="E21" s="166">
        <f t="shared" si="0"/>
        <v>13188.25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410103.34000000008</v>
      </c>
      <c r="D24" s="138">
        <f>SUM(D7:D8,D21:D23,D16)</f>
        <v>3164.01</v>
      </c>
      <c r="E24" s="139">
        <f t="shared" si="0"/>
        <v>413267.35000000009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410103.34000000008</v>
      </c>
      <c r="D34" s="144">
        <f>D24-D33</f>
        <v>3164.01</v>
      </c>
      <c r="E34" s="139">
        <f t="shared" si="1"/>
        <v>413267.35000000009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19009.54</v>
      </c>
      <c r="D36" s="146">
        <f>D37-D38</f>
        <v>0</v>
      </c>
      <c r="E36" s="165">
        <f t="shared" ref="E36:E45" si="2">C36+D36</f>
        <v>19009.54</v>
      </c>
    </row>
    <row r="37" spans="1:5" ht="22.5" x14ac:dyDescent="0.2">
      <c r="A37" s="89">
        <v>17.100000000000001</v>
      </c>
      <c r="B37" s="58" t="s">
        <v>69</v>
      </c>
      <c r="C37" s="41">
        <v>19009.54</v>
      </c>
      <c r="D37" s="42">
        <v>0</v>
      </c>
      <c r="E37" s="167">
        <f t="shared" si="2"/>
        <v>19009.54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0.39</v>
      </c>
      <c r="D41" s="53">
        <v>0</v>
      </c>
      <c r="E41" s="166">
        <f t="shared" si="2"/>
        <v>0.39</v>
      </c>
    </row>
    <row r="42" spans="1:5" x14ac:dyDescent="0.2">
      <c r="A42" s="89">
        <v>21</v>
      </c>
      <c r="B42" s="45" t="s">
        <v>74</v>
      </c>
      <c r="C42" s="52">
        <v>30.2</v>
      </c>
      <c r="D42" s="53">
        <v>0</v>
      </c>
      <c r="E42" s="166">
        <f t="shared" si="2"/>
        <v>30.2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6">
        <f t="shared" si="2"/>
        <v>0</v>
      </c>
    </row>
    <row r="44" spans="1:5" x14ac:dyDescent="0.2">
      <c r="A44" s="90">
        <v>23</v>
      </c>
      <c r="B44" s="46" t="s">
        <v>76</v>
      </c>
      <c r="C44" s="96">
        <v>5581.51</v>
      </c>
      <c r="D44" s="97">
        <v>0</v>
      </c>
      <c r="E44" s="168">
        <f t="shared" si="2"/>
        <v>5581.51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24621.64</v>
      </c>
      <c r="D45" s="144">
        <f>SUM(D36,D39:D44)</f>
        <v>0</v>
      </c>
      <c r="E45" s="139">
        <f t="shared" si="2"/>
        <v>24621.64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35773.550000000003</v>
      </c>
      <c r="D47" s="53">
        <v>0</v>
      </c>
      <c r="E47" s="169">
        <f t="shared" ref="E47:E54" si="3">C47+D47</f>
        <v>35773.550000000003</v>
      </c>
    </row>
    <row r="48" spans="1:5" x14ac:dyDescent="0.2">
      <c r="A48" s="89">
        <v>26</v>
      </c>
      <c r="B48" s="45" t="s">
        <v>80</v>
      </c>
      <c r="C48" s="52">
        <v>361702</v>
      </c>
      <c r="D48" s="53">
        <v>0</v>
      </c>
      <c r="E48" s="170">
        <f t="shared" si="3"/>
        <v>361702</v>
      </c>
    </row>
    <row r="49" spans="1:5" x14ac:dyDescent="0.2">
      <c r="A49" s="89">
        <v>27</v>
      </c>
      <c r="B49" s="45" t="s">
        <v>81</v>
      </c>
      <c r="C49" s="52">
        <v>44961.08</v>
      </c>
      <c r="D49" s="53">
        <v>0</v>
      </c>
      <c r="E49" s="170">
        <f t="shared" si="3"/>
        <v>44961.08</v>
      </c>
    </row>
    <row r="50" spans="1:5" x14ac:dyDescent="0.2">
      <c r="A50" s="89">
        <v>28</v>
      </c>
      <c r="B50" s="45" t="s">
        <v>82</v>
      </c>
      <c r="C50" s="52">
        <v>32277.9</v>
      </c>
      <c r="D50" s="53">
        <v>0</v>
      </c>
      <c r="E50" s="170">
        <f t="shared" si="3"/>
        <v>32277.9</v>
      </c>
    </row>
    <row r="51" spans="1:5" x14ac:dyDescent="0.2">
      <c r="A51" s="89">
        <v>29</v>
      </c>
      <c r="B51" s="45" t="s">
        <v>83</v>
      </c>
      <c r="C51" s="52">
        <v>10794.26</v>
      </c>
      <c r="D51" s="53">
        <v>0</v>
      </c>
      <c r="E51" s="170">
        <f t="shared" si="3"/>
        <v>10794.26</v>
      </c>
    </row>
    <row r="52" spans="1:5" x14ac:dyDescent="0.2">
      <c r="A52" s="89">
        <v>30</v>
      </c>
      <c r="B52" s="45" t="s">
        <v>84</v>
      </c>
      <c r="C52" s="52">
        <v>57299.519999999997</v>
      </c>
      <c r="D52" s="53">
        <v>0</v>
      </c>
      <c r="E52" s="170">
        <f t="shared" si="3"/>
        <v>57299.519999999997</v>
      </c>
    </row>
    <row r="53" spans="1:5" x14ac:dyDescent="0.2">
      <c r="A53" s="90">
        <v>31</v>
      </c>
      <c r="B53" s="59" t="s">
        <v>85</v>
      </c>
      <c r="C53" s="147">
        <f>SUM(C47:C52)</f>
        <v>542808.31000000006</v>
      </c>
      <c r="D53" s="148">
        <f>SUM(D47:D52)</f>
        <v>0</v>
      </c>
      <c r="E53" s="171">
        <f t="shared" si="3"/>
        <v>542808.31000000006</v>
      </c>
    </row>
    <row r="54" spans="1:5" ht="12" thickBot="1" x14ac:dyDescent="0.25">
      <c r="A54" s="95">
        <v>32</v>
      </c>
      <c r="B54" s="149" t="s">
        <v>86</v>
      </c>
      <c r="C54" s="150">
        <f>C45-C53</f>
        <v>-518186.67000000004</v>
      </c>
      <c r="D54" s="151">
        <f>D45-D53</f>
        <v>0</v>
      </c>
      <c r="E54" s="152">
        <f t="shared" si="3"/>
        <v>-518186.67000000004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-108083.32999999996</v>
      </c>
      <c r="D56" s="156">
        <f>D34+D54</f>
        <v>3164.01</v>
      </c>
      <c r="E56" s="157">
        <f>C56+D56</f>
        <v>-104919.31999999996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-138633.03</v>
      </c>
      <c r="D58" s="65"/>
      <c r="E58" s="169">
        <f>C58</f>
        <v>-138633.03</v>
      </c>
    </row>
    <row r="59" spans="1:5" ht="22.5" x14ac:dyDescent="0.2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-8037.79</v>
      </c>
      <c r="D60" s="69"/>
      <c r="E60" s="171">
        <f>C60</f>
        <v>-8037.79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-146670.82</v>
      </c>
      <c r="D61" s="70"/>
      <c r="E61" s="158">
        <f>C61</f>
        <v>-146670.82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38587.490000000049</v>
      </c>
      <c r="D63" s="156">
        <f>D56</f>
        <v>3164.01</v>
      </c>
      <c r="E63" s="157">
        <f>C63+D63</f>
        <v>41751.500000000051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38587.490000000049</v>
      </c>
      <c r="D65" s="156">
        <f>D63</f>
        <v>3164.01</v>
      </c>
      <c r="E65" s="157">
        <f>C65+D65</f>
        <v>41751.500000000051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38587.490000000049</v>
      </c>
      <c r="D67" s="163">
        <f>D65</f>
        <v>3164.01</v>
      </c>
      <c r="E67" s="159">
        <f>C67+D67</f>
        <v>41751.500000000051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114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zoomScaleNormal="100" zoomScaleSheetLayoutView="90" workbookViewId="0">
      <selection activeCell="D2" sqref="D2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105</v>
      </c>
      <c r="B1" s="113" t="s">
        <v>106</v>
      </c>
      <c r="C1" s="101"/>
    </row>
    <row r="2" spans="1:3" ht="12" customHeight="1" x14ac:dyDescent="0.2">
      <c r="A2" s="87" t="s">
        <v>0</v>
      </c>
      <c r="B2" s="180">
        <v>45291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8" t="s">
        <v>97</v>
      </c>
      <c r="B4" s="189"/>
      <c r="C4" s="190"/>
    </row>
    <row r="5" spans="1:3" ht="12" customHeight="1" x14ac:dyDescent="0.2">
      <c r="A5" s="107">
        <v>1</v>
      </c>
      <c r="B5" s="186" t="s">
        <v>107</v>
      </c>
      <c r="C5" s="187"/>
    </row>
    <row r="6" spans="1:3" ht="12" customHeight="1" x14ac:dyDescent="0.2">
      <c r="A6" s="107">
        <v>2</v>
      </c>
      <c r="B6" s="186" t="s">
        <v>108</v>
      </c>
      <c r="C6" s="187"/>
    </row>
    <row r="7" spans="1:3" ht="12" customHeight="1" x14ac:dyDescent="0.2">
      <c r="A7" s="107">
        <v>3</v>
      </c>
      <c r="B7" s="186" t="s">
        <v>109</v>
      </c>
      <c r="C7" s="187"/>
    </row>
    <row r="8" spans="1:3" ht="12" customHeight="1" x14ac:dyDescent="0.2">
      <c r="A8" s="107">
        <v>4</v>
      </c>
      <c r="B8" s="186"/>
      <c r="C8" s="187"/>
    </row>
    <row r="9" spans="1:3" ht="12" customHeight="1" x14ac:dyDescent="0.2">
      <c r="A9" s="107">
        <v>5</v>
      </c>
      <c r="B9" s="186"/>
      <c r="C9" s="187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91" t="s">
        <v>98</v>
      </c>
      <c r="B11" s="192"/>
      <c r="C11" s="193"/>
    </row>
    <row r="12" spans="1:3" ht="12" customHeight="1" x14ac:dyDescent="0.2">
      <c r="A12" s="107">
        <v>1</v>
      </c>
      <c r="B12" s="186" t="s">
        <v>110</v>
      </c>
      <c r="C12" s="187"/>
    </row>
    <row r="13" spans="1:3" ht="12" customHeight="1" x14ac:dyDescent="0.2">
      <c r="A13" s="107">
        <v>2</v>
      </c>
      <c r="B13" s="186" t="s">
        <v>111</v>
      </c>
      <c r="C13" s="187"/>
    </row>
    <row r="14" spans="1:3" ht="12" customHeight="1" x14ac:dyDescent="0.2">
      <c r="A14" s="107">
        <v>3</v>
      </c>
      <c r="B14" s="186" t="s">
        <v>112</v>
      </c>
      <c r="C14" s="187"/>
    </row>
    <row r="15" spans="1:3" ht="12" customHeight="1" x14ac:dyDescent="0.2">
      <c r="A15" s="107">
        <v>4</v>
      </c>
      <c r="B15" s="186"/>
      <c r="C15" s="187"/>
    </row>
    <row r="16" spans="1:3" ht="12" customHeight="1" x14ac:dyDescent="0.2">
      <c r="A16" s="107">
        <v>5</v>
      </c>
      <c r="B16" s="186"/>
      <c r="C16" s="187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83" t="s">
        <v>100</v>
      </c>
      <c r="B18" s="184"/>
      <c r="C18" s="185"/>
    </row>
    <row r="19" spans="1:4" ht="12" customHeight="1" x14ac:dyDescent="0.2">
      <c r="A19" s="107"/>
      <c r="B19" s="109" t="s">
        <v>101</v>
      </c>
      <c r="C19" s="118" t="s">
        <v>102</v>
      </c>
    </row>
    <row r="20" spans="1:4" ht="12" customHeight="1" x14ac:dyDescent="0.2">
      <c r="A20" s="107">
        <v>1</v>
      </c>
      <c r="B20" s="108" t="s">
        <v>113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83"/>
      <c r="B31" s="184"/>
      <c r="C31" s="184"/>
      <c r="D31" s="178"/>
    </row>
    <row r="32" spans="1:4" ht="12" customHeight="1" x14ac:dyDescent="0.2">
      <c r="A32" s="107"/>
      <c r="B32" s="109" t="s">
        <v>101</v>
      </c>
      <c r="C32" s="118" t="s">
        <v>102</v>
      </c>
    </row>
    <row r="33" spans="1:3" ht="12" customHeight="1" x14ac:dyDescent="0.2">
      <c r="A33" s="107">
        <v>1</v>
      </c>
      <c r="B33" s="109" t="s">
        <v>113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82" t="s">
        <v>114</v>
      </c>
      <c r="C44" s="182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 Akhalbedashvili</cp:lastModifiedBy>
  <cp:lastPrinted>2018-02-06T12:54:27Z</cp:lastPrinted>
  <dcterms:created xsi:type="dcterms:W3CDTF">2018-01-24T12:10:23Z</dcterms:created>
  <dcterms:modified xsi:type="dcterms:W3CDTF">2024-01-11T14:21:53Z</dcterms:modified>
</cp:coreProperties>
</file>