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Archive\2023\NBG\QRT-Web-Statements_2023\"/>
    </mc:Choice>
  </mc:AlternateContent>
  <xr:revisionPtr revIDLastSave="0" documentId="13_ncr:1_{BE0E4E4F-C257-4F27-A79B-C09501832AF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  <c r="E9" i="8"/>
  <c r="E10" i="8"/>
  <c r="E12" i="8"/>
  <c r="E13" i="8"/>
  <c r="E14" i="8"/>
  <c r="E15" i="8"/>
  <c r="E16" i="8"/>
  <c r="E17" i="8"/>
  <c r="E7" i="8"/>
  <c r="B2" i="8" l="1"/>
  <c r="B2" i="9"/>
  <c r="D11" i="8" l="1"/>
  <c r="D18" i="8" s="1"/>
  <c r="C11" i="8"/>
  <c r="E11" i="8" s="1"/>
  <c r="C8" i="9" l="1"/>
  <c r="C36" i="9" l="1"/>
  <c r="D36" i="9" l="1"/>
  <c r="E31" i="8" l="1"/>
  <c r="B1" i="8" l="1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C18" i="8"/>
  <c r="E18" i="8" s="1"/>
  <c r="D54" i="9" l="1"/>
  <c r="D34" i="9"/>
  <c r="D56" i="9" s="1"/>
  <c r="D63" i="9" s="1"/>
  <c r="D65" i="9" s="1"/>
  <c r="D67" i="9" s="1"/>
  <c r="E36" i="9"/>
  <c r="E8" i="9"/>
  <c r="C34" i="9"/>
  <c r="E24" i="9"/>
  <c r="E45" i="9"/>
  <c r="C54" i="9"/>
  <c r="E54" i="9" s="1"/>
  <c r="E26" i="8"/>
  <c r="C35" i="8"/>
  <c r="E35" i="8" s="1"/>
  <c r="E20" i="8"/>
  <c r="E28" i="8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<sst xmlns="http://schemas.openxmlformats.org/spreadsheetml/2006/main" count="129" uniqueCount="115">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</sst>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Percent" xfId="5" builtinId="5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view="pageBreakPreview" zoomScaleNormal="100" zoomScaleSheetLayoutView="100" workbookViewId="0">
      <selection activeCell="F1" sqref="F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105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0</v>
      </c>
      <c r="B2" s="179">
        <f>Info!B2</f>
        <v>45199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2">
        <v>24200.75</v>
      </c>
      <c r="D7" s="122">
        <v>0</v>
      </c>
      <c r="E7" s="128">
        <f>C7+D7</f>
        <v>24200.75</v>
      </c>
      <c r="F7" s="15"/>
    </row>
    <row r="8" spans="1:6" ht="12" customHeight="1" x14ac:dyDescent="0.2">
      <c r="A8" s="16">
        <v>2</v>
      </c>
      <c r="B8" s="17" t="s">
        <v>10</v>
      </c>
      <c r="C8" s="123">
        <v>841535.9800000001</v>
      </c>
      <c r="D8" s="123">
        <v>0</v>
      </c>
      <c r="E8" s="128">
        <f t="shared" ref="E8:E18" si="0">C8+D8</f>
        <v>841535.9800000001</v>
      </c>
      <c r="F8" s="15"/>
    </row>
    <row r="9" spans="1:6" ht="12" customHeight="1" x14ac:dyDescent="0.2">
      <c r="A9" s="16">
        <v>3</v>
      </c>
      <c r="B9" s="88" t="s">
        <v>11</v>
      </c>
      <c r="C9" s="132">
        <v>1586776.8599999999</v>
      </c>
      <c r="D9" s="132">
        <v>0</v>
      </c>
      <c r="E9" s="128">
        <f t="shared" si="0"/>
        <v>1586776.8599999999</v>
      </c>
      <c r="F9" s="15"/>
    </row>
    <row r="10" spans="1:6" ht="12" customHeight="1" x14ac:dyDescent="0.2">
      <c r="A10" s="16">
        <v>3.1</v>
      </c>
      <c r="B10" s="88" t="s">
        <v>12</v>
      </c>
      <c r="C10" s="133">
        <v>-144687.28</v>
      </c>
      <c r="D10" s="133">
        <v>0</v>
      </c>
      <c r="E10" s="128">
        <f t="shared" si="0"/>
        <v>-144687.28</v>
      </c>
      <c r="F10" s="15"/>
    </row>
    <row r="11" spans="1:6" ht="12" customHeight="1" x14ac:dyDescent="0.2">
      <c r="A11" s="16">
        <v>3.2</v>
      </c>
      <c r="B11" s="17" t="s">
        <v>13</v>
      </c>
      <c r="C11" s="123">
        <f>C9+C10</f>
        <v>1442089.5799999998</v>
      </c>
      <c r="D11" s="123">
        <f>D9+D10</f>
        <v>0</v>
      </c>
      <c r="E11" s="128">
        <f t="shared" si="0"/>
        <v>1442089.5799999998</v>
      </c>
    </row>
    <row r="12" spans="1:6" ht="12" customHeight="1" x14ac:dyDescent="0.2">
      <c r="A12" s="16">
        <v>4</v>
      </c>
      <c r="B12" s="17" t="s">
        <v>14</v>
      </c>
      <c r="C12" s="123">
        <v>0</v>
      </c>
      <c r="D12" s="123">
        <v>0</v>
      </c>
      <c r="E12" s="128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3">
        <v>57215.87999999999</v>
      </c>
      <c r="D13" s="123">
        <v>0</v>
      </c>
      <c r="E13" s="128">
        <f t="shared" si="0"/>
        <v>57215.87999999999</v>
      </c>
    </row>
    <row r="14" spans="1:6" ht="12" customHeight="1" x14ac:dyDescent="0.2">
      <c r="A14" s="16">
        <v>6</v>
      </c>
      <c r="B14" s="17" t="s">
        <v>16</v>
      </c>
      <c r="C14" s="123">
        <v>18360</v>
      </c>
      <c r="D14" s="176"/>
      <c r="E14" s="128">
        <f t="shared" si="0"/>
        <v>18360</v>
      </c>
    </row>
    <row r="15" spans="1:6" ht="12" customHeight="1" x14ac:dyDescent="0.2">
      <c r="A15" s="16">
        <v>7</v>
      </c>
      <c r="B15" s="17" t="s">
        <v>17</v>
      </c>
      <c r="C15" s="123">
        <v>0</v>
      </c>
      <c r="D15" s="176"/>
      <c r="E15" s="128">
        <f t="shared" si="0"/>
        <v>0</v>
      </c>
    </row>
    <row r="16" spans="1:6" ht="12" customHeight="1" x14ac:dyDescent="0.2">
      <c r="A16" s="16">
        <v>8</v>
      </c>
      <c r="B16" s="17" t="s">
        <v>18</v>
      </c>
      <c r="C16" s="123">
        <v>81711.924929080094</v>
      </c>
      <c r="D16" s="176"/>
      <c r="E16" s="128">
        <f t="shared" si="0"/>
        <v>81711.924929080094</v>
      </c>
    </row>
    <row r="17" spans="1:5" ht="12" customHeight="1" x14ac:dyDescent="0.2">
      <c r="A17" s="16">
        <v>9</v>
      </c>
      <c r="B17" s="17" t="s">
        <v>19</v>
      </c>
      <c r="C17" s="123">
        <v>34419.85</v>
      </c>
      <c r="D17" s="123">
        <v>0</v>
      </c>
      <c r="E17" s="128">
        <f t="shared" si="0"/>
        <v>34419.85</v>
      </c>
    </row>
    <row r="18" spans="1:5" ht="12" customHeight="1" thickBot="1" x14ac:dyDescent="0.25">
      <c r="A18" s="13">
        <v>10</v>
      </c>
      <c r="B18" s="18" t="s">
        <v>20</v>
      </c>
      <c r="C18" s="124">
        <f>SUM(C7:C8,C11:C17)</f>
        <v>2499533.9649290801</v>
      </c>
      <c r="D18" s="124">
        <f t="shared" ref="D18" si="1">SUM(D7:D8,D11:D17)</f>
        <v>0</v>
      </c>
      <c r="E18" s="128">
        <f t="shared" si="0"/>
        <v>2499533.9649290801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2">C20+D20</f>
        <v>0</v>
      </c>
    </row>
    <row r="21" spans="1:5" ht="12" customHeight="1" x14ac:dyDescent="0.2">
      <c r="A21" s="16">
        <v>12</v>
      </c>
      <c r="B21" s="17" t="s">
        <v>23</v>
      </c>
      <c r="C21" s="123">
        <v>0</v>
      </c>
      <c r="D21" s="123">
        <v>0</v>
      </c>
      <c r="E21" s="129">
        <f t="shared" si="2"/>
        <v>0</v>
      </c>
    </row>
    <row r="22" spans="1:5" ht="12" customHeight="1" x14ac:dyDescent="0.2">
      <c r="A22" s="16">
        <v>13</v>
      </c>
      <c r="B22" s="17" t="s">
        <v>24</v>
      </c>
      <c r="C22" s="123">
        <v>0</v>
      </c>
      <c r="D22" s="123">
        <v>0</v>
      </c>
      <c r="E22" s="129">
        <f t="shared" si="2"/>
        <v>0</v>
      </c>
    </row>
    <row r="23" spans="1:5" ht="12" customHeight="1" x14ac:dyDescent="0.2">
      <c r="A23" s="13">
        <v>14</v>
      </c>
      <c r="B23" s="17" t="s">
        <v>25</v>
      </c>
      <c r="C23" s="123">
        <v>0</v>
      </c>
      <c r="D23" s="123">
        <v>0</v>
      </c>
      <c r="E23" s="129">
        <f t="shared" si="2"/>
        <v>0</v>
      </c>
    </row>
    <row r="24" spans="1:5" ht="12" customHeight="1" x14ac:dyDescent="0.2">
      <c r="A24" s="16">
        <v>15</v>
      </c>
      <c r="B24" s="17" t="s">
        <v>26</v>
      </c>
      <c r="C24" s="123">
        <v>2552.44</v>
      </c>
      <c r="D24" s="123">
        <v>0</v>
      </c>
      <c r="E24" s="129">
        <f t="shared" si="2"/>
        <v>2552.44</v>
      </c>
    </row>
    <row r="25" spans="1:5" ht="12" customHeight="1" x14ac:dyDescent="0.2">
      <c r="A25" s="16">
        <v>16</v>
      </c>
      <c r="B25" s="17" t="s">
        <v>103</v>
      </c>
      <c r="C25" s="123">
        <v>0</v>
      </c>
      <c r="D25" s="123">
        <v>0</v>
      </c>
      <c r="E25" s="129">
        <f t="shared" si="2"/>
        <v>0</v>
      </c>
    </row>
    <row r="26" spans="1:5" ht="12" customHeight="1" thickBot="1" x14ac:dyDescent="0.25">
      <c r="A26" s="13">
        <v>17</v>
      </c>
      <c r="B26" s="18" t="s">
        <v>27</v>
      </c>
      <c r="C26" s="124">
        <f>SUM(C20:C25)</f>
        <v>2552.44</v>
      </c>
      <c r="D26" s="124">
        <f>SUM(D20:D25)</f>
        <v>0</v>
      </c>
      <c r="E26" s="130">
        <f t="shared" si="2"/>
        <v>2552.44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2">
        <v>3671370</v>
      </c>
      <c r="D28" s="176"/>
      <c r="E28" s="128">
        <f t="shared" ref="E28:E34" si="3">C28</f>
        <v>3671370</v>
      </c>
    </row>
    <row r="29" spans="1:5" ht="12" customHeight="1" x14ac:dyDescent="0.2">
      <c r="A29" s="16">
        <v>19</v>
      </c>
      <c r="B29" s="20" t="s">
        <v>30</v>
      </c>
      <c r="C29" s="123">
        <v>0</v>
      </c>
      <c r="D29" s="176"/>
      <c r="E29" s="129">
        <f t="shared" si="3"/>
        <v>0</v>
      </c>
    </row>
    <row r="30" spans="1:5" ht="12" customHeight="1" x14ac:dyDescent="0.2">
      <c r="A30" s="16">
        <v>20</v>
      </c>
      <c r="B30" s="17" t="s">
        <v>104</v>
      </c>
      <c r="C30" s="123">
        <v>0</v>
      </c>
      <c r="D30" s="176"/>
      <c r="E30" s="129">
        <f t="shared" si="3"/>
        <v>0</v>
      </c>
    </row>
    <row r="31" spans="1:5" ht="12" customHeight="1" x14ac:dyDescent="0.2">
      <c r="A31" s="16">
        <v>21</v>
      </c>
      <c r="B31" s="20" t="s">
        <v>31</v>
      </c>
      <c r="C31" s="123">
        <v>0</v>
      </c>
      <c r="D31" s="176"/>
      <c r="E31" s="129">
        <f t="shared" si="3"/>
        <v>0</v>
      </c>
    </row>
    <row r="32" spans="1:5" ht="12" customHeight="1" x14ac:dyDescent="0.2">
      <c r="A32" s="16">
        <v>22</v>
      </c>
      <c r="B32" s="20" t="s">
        <v>32</v>
      </c>
      <c r="C32" s="123">
        <v>-1174388.6100000001</v>
      </c>
      <c r="D32" s="176"/>
      <c r="E32" s="129">
        <f t="shared" si="3"/>
        <v>-1174388.6100000001</v>
      </c>
    </row>
    <row r="33" spans="1:5" ht="12" customHeight="1" x14ac:dyDescent="0.2">
      <c r="A33" s="16">
        <v>23</v>
      </c>
      <c r="B33" s="20" t="s">
        <v>33</v>
      </c>
      <c r="C33" s="123">
        <v>0</v>
      </c>
      <c r="D33" s="176"/>
      <c r="E33" s="129">
        <f t="shared" si="3"/>
        <v>0</v>
      </c>
    </row>
    <row r="34" spans="1:5" ht="12" customHeight="1" thickBot="1" x14ac:dyDescent="0.25">
      <c r="A34" s="21">
        <v>24</v>
      </c>
      <c r="B34" s="18" t="s">
        <v>34</v>
      </c>
      <c r="C34" s="124">
        <f>SUM(C28:C33)</f>
        <v>2496981.3899999997</v>
      </c>
      <c r="D34" s="176"/>
      <c r="E34" s="130">
        <f t="shared" si="3"/>
        <v>2496981.3899999997</v>
      </c>
    </row>
    <row r="35" spans="1:5" ht="12" customHeight="1" thickBot="1" x14ac:dyDescent="0.25">
      <c r="A35" s="126">
        <v>25</v>
      </c>
      <c r="B35" s="127" t="s">
        <v>35</v>
      </c>
      <c r="C35" s="125">
        <f>C26+C34</f>
        <v>2499533.8299999996</v>
      </c>
      <c r="D35" s="125">
        <f>D26</f>
        <v>0</v>
      </c>
      <c r="E35" s="131">
        <f>C35+D35</f>
        <v>2499533.8299999996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114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disablePrompts="1" count="1">
    <dataValidation type="date" operator="greaterThanOrEqual" allowBlank="1" showInputMessage="1" showErrorMessage="1" error="Date" promptTitle="Reporting Period" sqref="B2:B3" xr:uid="{00000000-0002-0000-00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5" customWidth="1"/>
    <col min="6" max="16384" width="9.140625" style="28"/>
  </cols>
  <sheetData>
    <row r="1" spans="1:5" x14ac:dyDescent="0.2">
      <c r="A1" s="134" t="s">
        <v>105</v>
      </c>
      <c r="B1" s="121" t="str">
        <f>Info!B1</f>
        <v>სს. მისო "ფინაგრო"</v>
      </c>
      <c r="C1" s="27"/>
      <c r="D1" s="27"/>
      <c r="E1" s="164"/>
    </row>
    <row r="2" spans="1:5" x14ac:dyDescent="0.2">
      <c r="A2" s="134" t="s">
        <v>0</v>
      </c>
      <c r="B2" s="179">
        <f>Info!B2</f>
        <v>45199</v>
      </c>
      <c r="C2" s="27"/>
      <c r="D2" s="27"/>
      <c r="E2" s="164"/>
    </row>
    <row r="3" spans="1:5" x14ac:dyDescent="0.2">
      <c r="A3" s="27"/>
      <c r="B3" s="29"/>
      <c r="C3" s="27"/>
      <c r="D3" s="27"/>
      <c r="E3" s="164"/>
    </row>
    <row r="4" spans="1:5" ht="12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55138.03</v>
      </c>
      <c r="D7" s="42">
        <v>0</v>
      </c>
      <c r="E7" s="165">
        <f t="shared" ref="E7:E24" si="0">C7+D7</f>
        <v>55138.03</v>
      </c>
    </row>
    <row r="8" spans="1:5" x14ac:dyDescent="0.2">
      <c r="A8" s="89">
        <v>2</v>
      </c>
      <c r="B8" s="43" t="s">
        <v>40</v>
      </c>
      <c r="C8" s="135">
        <f>SUM(C9:C15)</f>
        <v>241858.24</v>
      </c>
      <c r="D8" s="136">
        <v>0</v>
      </c>
      <c r="E8" s="166">
        <f t="shared" si="0"/>
        <v>241858.24</v>
      </c>
    </row>
    <row r="9" spans="1:5" x14ac:dyDescent="0.2">
      <c r="A9" s="89">
        <v>2.1</v>
      </c>
      <c r="B9" s="44" t="s">
        <v>41</v>
      </c>
      <c r="C9" s="41">
        <v>90698.29</v>
      </c>
      <c r="D9" s="42">
        <v>0</v>
      </c>
      <c r="E9" s="167">
        <f t="shared" si="0"/>
        <v>90698.29</v>
      </c>
    </row>
    <row r="10" spans="1:5" x14ac:dyDescent="0.2">
      <c r="A10" s="89">
        <v>2.2000000000000002</v>
      </c>
      <c r="B10" s="44" t="s">
        <v>42</v>
      </c>
      <c r="C10" s="41">
        <v>57110.23</v>
      </c>
      <c r="D10" s="42">
        <v>0</v>
      </c>
      <c r="E10" s="167">
        <f t="shared" si="0"/>
        <v>57110.23</v>
      </c>
    </row>
    <row r="11" spans="1:5" x14ac:dyDescent="0.2">
      <c r="A11" s="89">
        <v>2.2999999999999998</v>
      </c>
      <c r="B11" s="44" t="s">
        <v>43</v>
      </c>
      <c r="C11" s="41">
        <v>94049.72</v>
      </c>
      <c r="D11" s="42">
        <v>0</v>
      </c>
      <c r="E11" s="167">
        <f t="shared" si="0"/>
        <v>94049.72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7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7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7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7">
        <f t="shared" si="0"/>
        <v>0</v>
      </c>
    </row>
    <row r="16" spans="1:5" x14ac:dyDescent="0.2">
      <c r="A16" s="89">
        <v>3</v>
      </c>
      <c r="B16" s="43" t="s">
        <v>48</v>
      </c>
      <c r="C16" s="135">
        <f>SUM(C17:C20)</f>
        <v>0</v>
      </c>
      <c r="D16" s="136">
        <f>SUM(D17:D20)</f>
        <v>0</v>
      </c>
      <c r="E16" s="166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7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7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7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7">
        <f t="shared" si="0"/>
        <v>0</v>
      </c>
    </row>
    <row r="21" spans="1:5" ht="22.5" x14ac:dyDescent="0.2">
      <c r="A21" s="89">
        <v>4</v>
      </c>
      <c r="B21" s="45" t="s">
        <v>53</v>
      </c>
      <c r="C21" s="41">
        <v>8821.07</v>
      </c>
      <c r="D21" s="42">
        <v>544.55999999999995</v>
      </c>
      <c r="E21" s="166">
        <f t="shared" si="0"/>
        <v>9365.6299999999992</v>
      </c>
    </row>
    <row r="22" spans="1:5" ht="22.5" x14ac:dyDescent="0.2">
      <c r="A22" s="89">
        <v>5</v>
      </c>
      <c r="B22" s="45" t="s">
        <v>54</v>
      </c>
      <c r="C22" s="41">
        <v>0</v>
      </c>
      <c r="D22" s="42">
        <v>0</v>
      </c>
      <c r="E22" s="166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8">
        <f t="shared" si="0"/>
        <v>0</v>
      </c>
    </row>
    <row r="24" spans="1:5" ht="12" thickBot="1" x14ac:dyDescent="0.25">
      <c r="A24" s="95">
        <v>7</v>
      </c>
      <c r="B24" s="137" t="s">
        <v>56</v>
      </c>
      <c r="C24" s="138">
        <f>SUM(C7:C8,C21:C23,C16)</f>
        <v>305817.34000000003</v>
      </c>
      <c r="D24" s="138">
        <f>SUM(D7:D8,D21:D23,D16)</f>
        <v>544.55999999999995</v>
      </c>
      <c r="E24" s="139">
        <f t="shared" si="0"/>
        <v>306361.90000000002</v>
      </c>
    </row>
    <row r="25" spans="1:5" ht="12" thickBot="1" x14ac:dyDescent="0.25">
      <c r="A25" s="47"/>
      <c r="B25" s="39" t="s">
        <v>57</v>
      </c>
      <c r="C25" s="39"/>
      <c r="D25" s="39"/>
      <c r="E25" s="39"/>
    </row>
    <row r="26" spans="1:5" ht="22.5" x14ac:dyDescent="0.2">
      <c r="A26" s="89">
        <v>8</v>
      </c>
      <c r="B26" s="48" t="s">
        <v>58</v>
      </c>
      <c r="C26" s="49">
        <v>0</v>
      </c>
      <c r="D26" s="50">
        <v>0</v>
      </c>
      <c r="E26" s="165">
        <f t="shared" ref="E26:E34" si="1">C26+D26</f>
        <v>0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6">
        <f t="shared" si="1"/>
        <v>0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6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6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6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6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6">
        <f t="shared" si="1"/>
        <v>0</v>
      </c>
    </row>
    <row r="33" spans="1:5" ht="12" thickBot="1" x14ac:dyDescent="0.25">
      <c r="A33" s="93">
        <v>15</v>
      </c>
      <c r="B33" s="55" t="s">
        <v>65</v>
      </c>
      <c r="C33" s="140">
        <f>SUM(C26:C32)</f>
        <v>0</v>
      </c>
      <c r="D33" s="141">
        <f>SUM(D26:D32)</f>
        <v>0</v>
      </c>
      <c r="E33" s="142">
        <f t="shared" si="1"/>
        <v>0</v>
      </c>
    </row>
    <row r="34" spans="1:5" ht="12" thickBot="1" x14ac:dyDescent="0.25">
      <c r="A34" s="100">
        <v>16</v>
      </c>
      <c r="B34" s="143" t="s">
        <v>66</v>
      </c>
      <c r="C34" s="138">
        <f>C24-C33</f>
        <v>305817.34000000003</v>
      </c>
      <c r="D34" s="144">
        <f>D24-D33</f>
        <v>544.55999999999995</v>
      </c>
      <c r="E34" s="139">
        <f t="shared" si="1"/>
        <v>306361.90000000002</v>
      </c>
    </row>
    <row r="35" spans="1:5" ht="12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5">
        <f>C37-C38</f>
        <v>12727.37</v>
      </c>
      <c r="D36" s="146">
        <f>D37-D38</f>
        <v>0</v>
      </c>
      <c r="E36" s="165">
        <f t="shared" ref="E36:E45" si="2">C36+D36</f>
        <v>12727.37</v>
      </c>
    </row>
    <row r="37" spans="1:5" ht="22.5" x14ac:dyDescent="0.2">
      <c r="A37" s="89">
        <v>17.100000000000001</v>
      </c>
      <c r="B37" s="58" t="s">
        <v>69</v>
      </c>
      <c r="C37" s="41">
        <v>12727.37</v>
      </c>
      <c r="D37" s="42">
        <v>0</v>
      </c>
      <c r="E37" s="167">
        <f t="shared" si="2"/>
        <v>12727.37</v>
      </c>
    </row>
    <row r="38" spans="1:5" ht="22.5" x14ac:dyDescent="0.2">
      <c r="A38" s="89">
        <v>17.2</v>
      </c>
      <c r="B38" s="58" t="s">
        <v>70</v>
      </c>
      <c r="C38" s="41">
        <v>0</v>
      </c>
      <c r="D38" s="42">
        <v>0</v>
      </c>
      <c r="E38" s="167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6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6">
        <f t="shared" si="2"/>
        <v>0</v>
      </c>
    </row>
    <row r="41" spans="1:5" ht="22.5" x14ac:dyDescent="0.2">
      <c r="A41" s="89">
        <v>20</v>
      </c>
      <c r="B41" s="45" t="s">
        <v>73</v>
      </c>
      <c r="C41" s="52">
        <v>0.37</v>
      </c>
      <c r="D41" s="53">
        <v>0</v>
      </c>
      <c r="E41" s="166">
        <f t="shared" si="2"/>
        <v>0.37</v>
      </c>
    </row>
    <row r="42" spans="1:5" x14ac:dyDescent="0.2">
      <c r="A42" s="89">
        <v>21</v>
      </c>
      <c r="B42" s="45" t="s">
        <v>74</v>
      </c>
      <c r="C42" s="52">
        <v>30.2</v>
      </c>
      <c r="D42" s="53">
        <v>0</v>
      </c>
      <c r="E42" s="166">
        <f t="shared" si="2"/>
        <v>30.2</v>
      </c>
    </row>
    <row r="43" spans="1:5" x14ac:dyDescent="0.2">
      <c r="A43" s="89">
        <v>22</v>
      </c>
      <c r="B43" s="45" t="s">
        <v>75</v>
      </c>
      <c r="C43" s="52">
        <v>0</v>
      </c>
      <c r="D43" s="53">
        <v>0</v>
      </c>
      <c r="E43" s="166">
        <f t="shared" si="2"/>
        <v>0</v>
      </c>
    </row>
    <row r="44" spans="1:5" x14ac:dyDescent="0.2">
      <c r="A44" s="90">
        <v>23</v>
      </c>
      <c r="B44" s="46" t="s">
        <v>76</v>
      </c>
      <c r="C44" s="96">
        <v>4573.97</v>
      </c>
      <c r="D44" s="97">
        <v>0</v>
      </c>
      <c r="E44" s="168">
        <f t="shared" si="2"/>
        <v>4573.97</v>
      </c>
    </row>
    <row r="45" spans="1:5" ht="12" thickBot="1" x14ac:dyDescent="0.25">
      <c r="A45" s="95">
        <v>24</v>
      </c>
      <c r="B45" s="143" t="s">
        <v>77</v>
      </c>
      <c r="C45" s="138">
        <f>SUM(C36,C39:C44)</f>
        <v>17331.910000000003</v>
      </c>
      <c r="D45" s="144">
        <f>SUM(D36,D39:D44)</f>
        <v>0</v>
      </c>
      <c r="E45" s="139">
        <f t="shared" si="2"/>
        <v>17331.910000000003</v>
      </c>
    </row>
    <row r="46" spans="1:5" ht="12" thickBot="1" x14ac:dyDescent="0.25">
      <c r="A46" s="47"/>
      <c r="B46" s="39" t="s">
        <v>78</v>
      </c>
      <c r="C46" s="39"/>
      <c r="D46" s="39"/>
      <c r="E46" s="39"/>
    </row>
    <row r="47" spans="1:5" ht="22.5" x14ac:dyDescent="0.2">
      <c r="A47" s="89">
        <v>25</v>
      </c>
      <c r="B47" s="40" t="s">
        <v>79</v>
      </c>
      <c r="C47" s="52">
        <v>24273.55</v>
      </c>
      <c r="D47" s="53">
        <v>0</v>
      </c>
      <c r="E47" s="169">
        <f t="shared" ref="E47:E54" si="3">C47+D47</f>
        <v>24273.55</v>
      </c>
    </row>
    <row r="48" spans="1:5" x14ac:dyDescent="0.2">
      <c r="A48" s="89">
        <v>26</v>
      </c>
      <c r="B48" s="45" t="s">
        <v>80</v>
      </c>
      <c r="C48" s="52">
        <v>262546</v>
      </c>
      <c r="D48" s="53">
        <v>0</v>
      </c>
      <c r="E48" s="170">
        <f t="shared" si="3"/>
        <v>262546</v>
      </c>
    </row>
    <row r="49" spans="1:5" x14ac:dyDescent="0.2">
      <c r="A49" s="89">
        <v>27</v>
      </c>
      <c r="B49" s="45" t="s">
        <v>81</v>
      </c>
      <c r="C49" s="52">
        <v>30912.79</v>
      </c>
      <c r="D49" s="53">
        <v>0</v>
      </c>
      <c r="E49" s="170">
        <f t="shared" si="3"/>
        <v>30912.79</v>
      </c>
    </row>
    <row r="50" spans="1:5" x14ac:dyDescent="0.2">
      <c r="A50" s="89">
        <v>28</v>
      </c>
      <c r="B50" s="45" t="s">
        <v>82</v>
      </c>
      <c r="C50" s="52">
        <v>24149.46</v>
      </c>
      <c r="D50" s="53">
        <v>0</v>
      </c>
      <c r="E50" s="170">
        <f t="shared" si="3"/>
        <v>24149.46</v>
      </c>
    </row>
    <row r="51" spans="1:5" x14ac:dyDescent="0.2">
      <c r="A51" s="89">
        <v>29</v>
      </c>
      <c r="B51" s="45" t="s">
        <v>83</v>
      </c>
      <c r="C51" s="52">
        <v>7382.15</v>
      </c>
      <c r="D51" s="53">
        <v>0</v>
      </c>
      <c r="E51" s="170">
        <f t="shared" si="3"/>
        <v>7382.15</v>
      </c>
    </row>
    <row r="52" spans="1:5" x14ac:dyDescent="0.2">
      <c r="A52" s="89">
        <v>30</v>
      </c>
      <c r="B52" s="45" t="s">
        <v>84</v>
      </c>
      <c r="C52" s="52">
        <v>43386.85</v>
      </c>
      <c r="D52" s="53">
        <v>0</v>
      </c>
      <c r="E52" s="170">
        <f t="shared" si="3"/>
        <v>43386.85</v>
      </c>
    </row>
    <row r="53" spans="1:5" x14ac:dyDescent="0.2">
      <c r="A53" s="90">
        <v>31</v>
      </c>
      <c r="B53" s="59" t="s">
        <v>85</v>
      </c>
      <c r="C53" s="147">
        <f>SUM(C47:C52)</f>
        <v>392650.8</v>
      </c>
      <c r="D53" s="148">
        <f>SUM(D47:D52)</f>
        <v>0</v>
      </c>
      <c r="E53" s="171">
        <f t="shared" si="3"/>
        <v>392650.8</v>
      </c>
    </row>
    <row r="54" spans="1:5" ht="12" thickBot="1" x14ac:dyDescent="0.25">
      <c r="A54" s="95">
        <v>32</v>
      </c>
      <c r="B54" s="149" t="s">
        <v>86</v>
      </c>
      <c r="C54" s="150">
        <f>C45-C53</f>
        <v>-375318.89</v>
      </c>
      <c r="D54" s="151">
        <f>D45-D53</f>
        <v>0</v>
      </c>
      <c r="E54" s="152">
        <f t="shared" si="3"/>
        <v>-375318.89</v>
      </c>
    </row>
    <row r="55" spans="1:5" ht="12" thickBot="1" x14ac:dyDescent="0.25">
      <c r="A55" s="153"/>
      <c r="B55" s="153"/>
      <c r="C55" s="154"/>
      <c r="D55" s="154"/>
      <c r="E55" s="154"/>
    </row>
    <row r="56" spans="1:5" ht="12" thickBot="1" x14ac:dyDescent="0.25">
      <c r="A56" s="89">
        <v>33</v>
      </c>
      <c r="B56" s="78" t="s">
        <v>87</v>
      </c>
      <c r="C56" s="155">
        <f>C34+C54</f>
        <v>-69501.549999999988</v>
      </c>
      <c r="D56" s="156">
        <f>D34+D54</f>
        <v>544.55999999999995</v>
      </c>
      <c r="E56" s="157">
        <f>C56+D56</f>
        <v>-68956.989999999991</v>
      </c>
    </row>
    <row r="57" spans="1:5" ht="12" thickBot="1" x14ac:dyDescent="0.25">
      <c r="A57" s="60"/>
      <c r="B57" s="61"/>
      <c r="C57" s="62"/>
      <c r="D57" s="63"/>
      <c r="E57" s="154"/>
    </row>
    <row r="58" spans="1:5" x14ac:dyDescent="0.2">
      <c r="A58" s="89">
        <v>34</v>
      </c>
      <c r="B58" s="40" t="s">
        <v>88</v>
      </c>
      <c r="C58" s="64">
        <v>-69633.03</v>
      </c>
      <c r="D58" s="65"/>
      <c r="E58" s="169">
        <f>C58</f>
        <v>-69633.03</v>
      </c>
    </row>
    <row r="59" spans="1:5" ht="22.5" x14ac:dyDescent="0.2">
      <c r="A59" s="89">
        <v>35</v>
      </c>
      <c r="B59" s="45" t="s">
        <v>89</v>
      </c>
      <c r="C59" s="66"/>
      <c r="D59" s="67"/>
      <c r="E59" s="170">
        <f>C59</f>
        <v>0</v>
      </c>
    </row>
    <row r="60" spans="1:5" ht="22.5" x14ac:dyDescent="0.2">
      <c r="A60" s="90">
        <v>36</v>
      </c>
      <c r="B60" s="46" t="s">
        <v>90</v>
      </c>
      <c r="C60" s="68">
        <v>-13376.39</v>
      </c>
      <c r="D60" s="69"/>
      <c r="E60" s="171">
        <f>C60</f>
        <v>-13376.39</v>
      </c>
    </row>
    <row r="61" spans="1:5" ht="12" thickBot="1" x14ac:dyDescent="0.25">
      <c r="A61" s="98">
        <v>37</v>
      </c>
      <c r="B61" s="143" t="s">
        <v>91</v>
      </c>
      <c r="C61" s="160">
        <f>SUM(C58:C60)</f>
        <v>-83009.42</v>
      </c>
      <c r="D61" s="70"/>
      <c r="E61" s="158">
        <f>C61</f>
        <v>-83009.42</v>
      </c>
    </row>
    <row r="62" spans="1:5" ht="12" thickBot="1" x14ac:dyDescent="0.25">
      <c r="A62" s="99"/>
      <c r="B62" s="71"/>
      <c r="C62" s="72"/>
      <c r="D62" s="72"/>
      <c r="E62" s="172"/>
    </row>
    <row r="63" spans="1:5" ht="23.25" thickBot="1" x14ac:dyDescent="0.25">
      <c r="A63" s="100">
        <v>38</v>
      </c>
      <c r="B63" s="73" t="s">
        <v>92</v>
      </c>
      <c r="C63" s="155">
        <f>C56-C61</f>
        <v>13507.87000000001</v>
      </c>
      <c r="D63" s="156">
        <f>D56</f>
        <v>544.55999999999995</v>
      </c>
      <c r="E63" s="157">
        <f>C63+D63</f>
        <v>14052.430000000009</v>
      </c>
    </row>
    <row r="64" spans="1:5" s="77" customFormat="1" ht="12" thickBot="1" x14ac:dyDescent="0.25">
      <c r="A64" s="100">
        <v>39</v>
      </c>
      <c r="B64" s="74" t="s">
        <v>93</v>
      </c>
      <c r="C64" s="75">
        <v>0</v>
      </c>
      <c r="D64" s="76"/>
      <c r="E64" s="172">
        <f>C64</f>
        <v>0</v>
      </c>
    </row>
    <row r="65" spans="1:5" ht="12" thickBot="1" x14ac:dyDescent="0.25">
      <c r="A65" s="100">
        <v>40</v>
      </c>
      <c r="B65" s="78" t="s">
        <v>94</v>
      </c>
      <c r="C65" s="155">
        <f>C63-C64</f>
        <v>13507.87000000001</v>
      </c>
      <c r="D65" s="156">
        <f>D63</f>
        <v>544.55999999999995</v>
      </c>
      <c r="E65" s="157">
        <f>C65+D65</f>
        <v>14052.430000000009</v>
      </c>
    </row>
    <row r="66" spans="1:5" s="77" customFormat="1" ht="12" thickBot="1" x14ac:dyDescent="0.25">
      <c r="A66" s="100">
        <v>41</v>
      </c>
      <c r="B66" s="79" t="s">
        <v>95</v>
      </c>
      <c r="C66" s="80">
        <v>0</v>
      </c>
      <c r="D66" s="81"/>
      <c r="E66" s="158">
        <f>C66</f>
        <v>0</v>
      </c>
    </row>
    <row r="67" spans="1:5" ht="12" thickBot="1" x14ac:dyDescent="0.25">
      <c r="A67" s="161">
        <v>42</v>
      </c>
      <c r="B67" s="162" t="s">
        <v>96</v>
      </c>
      <c r="C67" s="163">
        <f>C65+C66</f>
        <v>13507.87000000001</v>
      </c>
      <c r="D67" s="163">
        <f>D65</f>
        <v>544.55999999999995</v>
      </c>
      <c r="E67" s="159">
        <f>C67+D67</f>
        <v>14052.430000000009</v>
      </c>
    </row>
    <row r="68" spans="1:5" ht="12" thickTop="1" x14ac:dyDescent="0.2">
      <c r="A68" s="82"/>
      <c r="B68" s="27"/>
      <c r="C68" s="83"/>
      <c r="D68" s="83"/>
      <c r="E68" s="173"/>
    </row>
    <row r="69" spans="1:5" x14ac:dyDescent="0.2">
      <c r="A69" s="84"/>
      <c r="B69" s="85" t="s">
        <v>114</v>
      </c>
      <c r="C69" s="86"/>
      <c r="D69" s="86"/>
      <c r="E69" s="174"/>
    </row>
    <row r="70" spans="1:5" x14ac:dyDescent="0.2">
      <c r="A70" s="84"/>
      <c r="B70" s="85"/>
      <c r="C70" s="86"/>
      <c r="D70" s="86"/>
      <c r="E70" s="174"/>
    </row>
    <row r="71" spans="1:5" x14ac:dyDescent="0.2">
      <c r="A71" s="84"/>
      <c r="B71" s="85"/>
      <c r="C71" s="86"/>
      <c r="D71" s="86"/>
      <c r="E71" s="174"/>
    </row>
    <row r="72" spans="1:5" x14ac:dyDescent="0.2">
      <c r="A72" s="85"/>
      <c r="B72" s="86"/>
      <c r="C72" s="86"/>
      <c r="D72" s="86"/>
      <c r="E72" s="174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52"/>
  <sheetViews>
    <sheetView zoomScaleNormal="100" zoomScaleSheetLayoutView="90" workbookViewId="0">
      <selection activeCell="C2" sqref="C2"/>
    </sheetView>
  </sheetViews>
  <sheetFormatPr defaultColWidth="9.140625" defaultRowHeight="12" customHeight="1" x14ac:dyDescent="0.2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105</v>
      </c>
      <c r="B1" s="113" t="s">
        <v>106</v>
      </c>
      <c r="C1" s="101"/>
    </row>
    <row r="2" spans="1:3" ht="12" customHeight="1" x14ac:dyDescent="0.2">
      <c r="A2" s="87" t="s">
        <v>0</v>
      </c>
      <c r="B2" s="180">
        <v>45199</v>
      </c>
      <c r="C2" s="103"/>
    </row>
    <row r="3" spans="1:3" ht="12" customHeight="1" thickBot="1" x14ac:dyDescent="0.25">
      <c r="A3" s="104"/>
      <c r="B3" s="105" t="s">
        <v>99</v>
      </c>
      <c r="C3" s="106"/>
    </row>
    <row r="4" spans="1:3" ht="12" customHeight="1" x14ac:dyDescent="0.2">
      <c r="A4" s="182" t="s">
        <v>97</v>
      </c>
      <c r="B4" s="183"/>
      <c r="C4" s="184"/>
    </row>
    <row r="5" spans="1:3" ht="12" customHeight="1" x14ac:dyDescent="0.2">
      <c r="A5" s="107">
        <v>1</v>
      </c>
      <c r="B5" s="188" t="s">
        <v>107</v>
      </c>
      <c r="C5" s="189"/>
    </row>
    <row r="6" spans="1:3" ht="12" customHeight="1" x14ac:dyDescent="0.2">
      <c r="A6" s="107">
        <v>2</v>
      </c>
      <c r="B6" s="188" t="s">
        <v>108</v>
      </c>
      <c r="C6" s="189"/>
    </row>
    <row r="7" spans="1:3" ht="12" customHeight="1" x14ac:dyDescent="0.2">
      <c r="A7" s="107">
        <v>3</v>
      </c>
      <c r="B7" s="188" t="s">
        <v>109</v>
      </c>
      <c r="C7" s="189"/>
    </row>
    <row r="8" spans="1:3" ht="12" customHeight="1" x14ac:dyDescent="0.2">
      <c r="A8" s="107">
        <v>4</v>
      </c>
      <c r="B8" s="188"/>
      <c r="C8" s="189"/>
    </row>
    <row r="9" spans="1:3" ht="12" customHeight="1" x14ac:dyDescent="0.2">
      <c r="A9" s="107">
        <v>5</v>
      </c>
      <c r="B9" s="188"/>
      <c r="C9" s="189"/>
    </row>
    <row r="10" spans="1:3" ht="12" customHeight="1" x14ac:dyDescent="0.2">
      <c r="A10" s="114"/>
      <c r="B10" s="117"/>
      <c r="C10" s="177"/>
    </row>
    <row r="11" spans="1:3" ht="12" customHeight="1" x14ac:dyDescent="0.2">
      <c r="A11" s="185" t="s">
        <v>98</v>
      </c>
      <c r="B11" s="186"/>
      <c r="C11" s="187"/>
    </row>
    <row r="12" spans="1:3" ht="12" customHeight="1" x14ac:dyDescent="0.2">
      <c r="A12" s="107">
        <v>1</v>
      </c>
      <c r="B12" s="188" t="s">
        <v>110</v>
      </c>
      <c r="C12" s="189"/>
    </row>
    <row r="13" spans="1:3" ht="12" customHeight="1" x14ac:dyDescent="0.2">
      <c r="A13" s="107">
        <v>2</v>
      </c>
      <c r="B13" s="188" t="s">
        <v>111</v>
      </c>
      <c r="C13" s="189"/>
    </row>
    <row r="14" spans="1:3" ht="12" customHeight="1" x14ac:dyDescent="0.2">
      <c r="A14" s="107">
        <v>3</v>
      </c>
      <c r="B14" s="188" t="s">
        <v>112</v>
      </c>
      <c r="C14" s="189"/>
    </row>
    <row r="15" spans="1:3" ht="12" customHeight="1" x14ac:dyDescent="0.2">
      <c r="A15" s="107">
        <v>4</v>
      </c>
      <c r="B15" s="188"/>
      <c r="C15" s="189"/>
    </row>
    <row r="16" spans="1:3" ht="12" customHeight="1" x14ac:dyDescent="0.2">
      <c r="A16" s="107">
        <v>5</v>
      </c>
      <c r="B16" s="188"/>
      <c r="C16" s="189"/>
    </row>
    <row r="17" spans="1:4" ht="12" customHeight="1" x14ac:dyDescent="0.2">
      <c r="A17" s="114"/>
      <c r="B17" s="117"/>
      <c r="C17" s="177"/>
    </row>
    <row r="18" spans="1:4" ht="12" customHeight="1" x14ac:dyDescent="0.2">
      <c r="A18" s="191" t="s">
        <v>100</v>
      </c>
      <c r="B18" s="192"/>
      <c r="C18" s="193"/>
    </row>
    <row r="19" spans="1:4" ht="12" customHeight="1" x14ac:dyDescent="0.2">
      <c r="A19" s="107"/>
      <c r="B19" s="109" t="s">
        <v>101</v>
      </c>
      <c r="C19" s="118" t="s">
        <v>102</v>
      </c>
    </row>
    <row r="20" spans="1:4" ht="12" customHeight="1" x14ac:dyDescent="0.2">
      <c r="A20" s="107">
        <v>1</v>
      </c>
      <c r="B20" s="108" t="s">
        <v>113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8"/>
    </row>
    <row r="31" spans="1:4" ht="12" customHeight="1" x14ac:dyDescent="0.2">
      <c r="A31" s="191"/>
      <c r="B31" s="192"/>
      <c r="C31" s="192"/>
      <c r="D31" s="178"/>
    </row>
    <row r="32" spans="1:4" ht="12" customHeight="1" x14ac:dyDescent="0.2">
      <c r="A32" s="107"/>
      <c r="B32" s="109" t="s">
        <v>101</v>
      </c>
      <c r="C32" s="118" t="s">
        <v>102</v>
      </c>
    </row>
    <row r="33" spans="1:3" ht="12" customHeight="1" x14ac:dyDescent="0.2">
      <c r="A33" s="107">
        <v>1</v>
      </c>
      <c r="B33" s="109" t="s">
        <v>113</v>
      </c>
      <c r="C33" s="181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90" t="s">
        <v>114</v>
      </c>
      <c r="C44" s="190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</cp:lastModifiedBy>
  <cp:lastPrinted>2018-02-06T12:54:27Z</cp:lastPrinted>
  <dcterms:created xsi:type="dcterms:W3CDTF">2018-01-24T12:10:23Z</dcterms:created>
  <dcterms:modified xsi:type="dcterms:W3CDTF">2023-10-07T11:33:17Z</dcterms:modified>
</cp:coreProperties>
</file>